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975" windowWidth="9720" windowHeight="7320" tabRatio="801" activeTab="0"/>
  </bookViews>
  <sheets>
    <sheet name="Balance sheet" sheetId="1" r:id="rId1"/>
    <sheet name="Income statement" sheetId="2" r:id="rId2"/>
    <sheet name="Changes in equity" sheetId="3" r:id="rId3"/>
    <sheet name="Cash flow" sheetId="4" r:id="rId4"/>
  </sheets>
  <definedNames>
    <definedName name="_xlnm.Print_Area" localSheetId="0">'Balance sheet'!$A$1:$F$60</definedName>
    <definedName name="_xlnm.Print_Area" localSheetId="3">'Cash flow'!$A$1:$F$36</definedName>
    <definedName name="_xlnm.Print_Area" localSheetId="1">'Income statement'!$A$1:$J$48</definedName>
    <definedName name="_xlnm.Print_Titles" localSheetId="0">'Balance sheet'!$1:$4</definedName>
    <definedName name="_xlnm.Print_Titles" localSheetId="3">'Cash flow'!$1:$4</definedName>
    <definedName name="_xlnm.Print_Titles" localSheetId="2">'Changes in equity'!$1:$4</definedName>
    <definedName name="Z_3E7F3277_F3BD_11D6_B5C0_000476E6D1FC_.wvu.Rows" localSheetId="0" hidden="1">'Balance sheet'!#REF!,'Balance sheet'!#REF!,'Balance sheet'!#REF!</definedName>
    <definedName name="Z_3E7F3277_F3BD_11D6_B5C0_000476E6D1FC_.wvu.Rows" localSheetId="2" hidden="1">'Changes in equity'!$18:$18,'Changes in equity'!$11:$30</definedName>
  </definedNames>
  <calcPr fullCalcOnLoad="1"/>
</workbook>
</file>

<file path=xl/sharedStrings.xml><?xml version="1.0" encoding="utf-8"?>
<sst xmlns="http://schemas.openxmlformats.org/spreadsheetml/2006/main" count="111" uniqueCount="86">
  <si>
    <t>Lingkaran Trans Kota Holdings Berhad</t>
  </si>
  <si>
    <t>Revenue</t>
  </si>
  <si>
    <t>Taxation</t>
  </si>
  <si>
    <t>Condensed Consolidated Income Statements</t>
  </si>
  <si>
    <t>As at</t>
  </si>
  <si>
    <t>Inventories</t>
  </si>
  <si>
    <t>Reserves</t>
  </si>
  <si>
    <t>Capital</t>
  </si>
  <si>
    <t>Retained</t>
  </si>
  <si>
    <t>Profit</t>
  </si>
  <si>
    <t>Total</t>
  </si>
  <si>
    <t>Profit before taxation</t>
  </si>
  <si>
    <t>Share</t>
  </si>
  <si>
    <t>Premium</t>
  </si>
  <si>
    <t>Non-</t>
  </si>
  <si>
    <t>distributable</t>
  </si>
  <si>
    <t>Distributable</t>
  </si>
  <si>
    <t>Other investments</t>
  </si>
  <si>
    <t>Net profit for the period</t>
  </si>
  <si>
    <t>Other operating income</t>
  </si>
  <si>
    <t>Profit from operations</t>
  </si>
  <si>
    <t>Current assets</t>
  </si>
  <si>
    <t>Current liabilities</t>
  </si>
  <si>
    <t>Short term borrowings</t>
  </si>
  <si>
    <t>Net current assets</t>
  </si>
  <si>
    <t>Share capital</t>
  </si>
  <si>
    <t>Long term liabilities</t>
  </si>
  <si>
    <t>Deferred taxation</t>
  </si>
  <si>
    <t>Deferred income</t>
  </si>
  <si>
    <t>Joint venture companies</t>
  </si>
  <si>
    <t>Associated company</t>
  </si>
  <si>
    <t>Sundry receivables and prepayments</t>
  </si>
  <si>
    <t>Deposits with licensed financial institutions</t>
  </si>
  <si>
    <t>Cash and bank balances</t>
  </si>
  <si>
    <t>Trade payables</t>
  </si>
  <si>
    <t>Sundry payables</t>
  </si>
  <si>
    <t>Amount due to a joint venture company</t>
  </si>
  <si>
    <t>Share premium</t>
  </si>
  <si>
    <t>Retained profit</t>
  </si>
  <si>
    <t>RM'000</t>
  </si>
  <si>
    <t>Condensed Consolidated Statement of Changes in Equity</t>
  </si>
  <si>
    <t>Dividend</t>
  </si>
  <si>
    <t>Finance costs, net</t>
  </si>
  <si>
    <t>Expenses</t>
  </si>
  <si>
    <t>Basic earnings per share (sen)</t>
  </si>
  <si>
    <t>Diluted earnings per share (sen)</t>
  </si>
  <si>
    <t>Condensed Consolidated Balance Sheets</t>
  </si>
  <si>
    <t>Highway development expenditure</t>
  </si>
  <si>
    <t>Net cash inflow from operating activities</t>
  </si>
  <si>
    <t>Less : security deposit placed as collateral</t>
  </si>
  <si>
    <t xml:space="preserve">Cash and cash equivalents at 1 April </t>
  </si>
  <si>
    <t>Share of profits of associate company</t>
  </si>
  <si>
    <t>Heavy repair expenditure</t>
  </si>
  <si>
    <t>At 1 April 2003</t>
  </si>
  <si>
    <t>Property, plant and equipment</t>
  </si>
  <si>
    <t>Balance as per Balance Sheet</t>
  </si>
  <si>
    <t>Shareholders' funds</t>
  </si>
  <si>
    <t>Condensed Consolidated Cash Flow Statements</t>
  </si>
  <si>
    <t>Net cash outflow from investing activities</t>
  </si>
  <si>
    <t xml:space="preserve"> </t>
  </si>
  <si>
    <t>31 March 2004</t>
  </si>
  <si>
    <t>Share of profit in an associated company</t>
  </si>
  <si>
    <t>Quarter ended</t>
  </si>
  <si>
    <t>Year-to-date</t>
  </si>
  <si>
    <t>Exercise of Employees' Share Option Scheme</t>
  </si>
  <si>
    <t>At 1 April 2004</t>
  </si>
  <si>
    <t xml:space="preserve">  - Gain on disposal of investment</t>
  </si>
  <si>
    <t>Provision for land acquisition cost</t>
  </si>
  <si>
    <t>Other non-operating income</t>
  </si>
  <si>
    <t xml:space="preserve"> termination of FASTRAK</t>
  </si>
  <si>
    <t>Write-off and provision arising from</t>
  </si>
  <si>
    <t>Net cash outflow from financing activities</t>
  </si>
  <si>
    <t>Net decrease in cash and cash equivalents</t>
  </si>
  <si>
    <t>Amount due from a joint venture company</t>
  </si>
  <si>
    <t>As At 31 December 2004</t>
  </si>
  <si>
    <t>31 December 2004</t>
  </si>
  <si>
    <t>For The Period Ended 31 December 2004</t>
  </si>
  <si>
    <t>31 December 2003</t>
  </si>
  <si>
    <t>9 months ended 31 December 2004</t>
  </si>
  <si>
    <t>At 31 December 2004</t>
  </si>
  <si>
    <t>9 months ended 31 December 2003</t>
  </si>
  <si>
    <t>At 31 December 2003</t>
  </si>
  <si>
    <t>Dec-03</t>
  </si>
  <si>
    <t>Share of profit / (losses) of joint venture co.</t>
  </si>
  <si>
    <t>Cash and cash equivalents at 31 December</t>
  </si>
  <si>
    <t>9 months ended</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</si>
</sst>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_(* #,##0.0_);_(* \(#,##0.0\);_(* &quot;-&quot;_);_(@_)"/>
    <numFmt numFmtId="172" formatCode="_(* #,##0.00_);_(* \(#,##0.00\);_(* &quot;-&quot;_);_(@_)"/>
    <numFmt numFmtId="173" formatCode="0.00_);\(0.00\)"/>
    <numFmt numFmtId="174" formatCode="0.0%"/>
    <numFmt numFmtId="175" formatCode="0_);\(0\)"/>
    <numFmt numFmtId="176" formatCode="_(* #,##0_);_(* \(#,##0\);_(* &quot;-&quot;??_);_(@_)"/>
    <numFmt numFmtId="177" formatCode="0.000%"/>
    <numFmt numFmtId="178" formatCode="#,##0.0000_);[Red]\(#,##0.0000\)"/>
    <numFmt numFmtId="179" formatCode="#,##0.000_);[Red]\(#,##0.000\)"/>
    <numFmt numFmtId="180" formatCode="0.00_)"/>
    <numFmt numFmtId="181" formatCode="d/mm/yy"/>
    <numFmt numFmtId="182" formatCode="_(* #,##0.0_);_(* \(#,##0.0\);_(* &quot;-&quot;?_);_(@_)"/>
    <numFmt numFmtId="183" formatCode="_(* #,##0.00_);_(* \(#,##0.00\);_(*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_);\(0.0\)"/>
    <numFmt numFmtId="190" formatCode="_(* #,##0.000_);_(* \(#,##0.000\);_(* &quot;-&quot;_);_(@_)"/>
    <numFmt numFmtId="191" formatCode="_(* #,##0.0000_);_(* \(#,##0.0000\);_(* &quot;-&quot;_);_(@_)"/>
    <numFmt numFmtId="192" formatCode="#,##0.0"/>
    <numFmt numFmtId="193" formatCode="#,##0.0_);\(#,##0.0\)"/>
    <numFmt numFmtId="194" formatCode="mm/dd/yy"/>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 #,##0.0_-;_-* &quot;-&quot;??_-;_-@_-"/>
    <numFmt numFmtId="210" formatCode="_-* #,##0_-;\-* #,##0_-;_-* &quot;-&quot;??_-;_-@_-"/>
    <numFmt numFmtId="211" formatCode="#,##0.00_ ;[Red]\-#,##0.00\ "/>
    <numFmt numFmtId="212" formatCode="#,##0.0_ ;[Red]\-#,##0.0\ "/>
    <numFmt numFmtId="213" formatCode="#,##0_ ;[Red]\-#,##0\ "/>
    <numFmt numFmtId="214" formatCode="#,##0.00_ ;\-#,##0.00\ "/>
    <numFmt numFmtId="215" formatCode="#,##0.0_ ;\-#,##0.0\ "/>
    <numFmt numFmtId="216" formatCode="#,##0_ ;\-#,##0\ "/>
    <numFmt numFmtId="217" formatCode="0.00_);[Red]\(0.00\)"/>
    <numFmt numFmtId="218" formatCode="_-* #,##0.0_-;\-* #,##0.0_-;_-* &quot;-&quot;?_-;_-@_-"/>
    <numFmt numFmtId="219" formatCode="m/d"/>
    <numFmt numFmtId="220" formatCode="_(* #,##0.0000_);_(* \(#,##0.0000\);_(* &quot;-&quot;????_);_(@_)"/>
    <numFmt numFmtId="221" formatCode="#,##0.0000_);\(#,##0.0000\)"/>
    <numFmt numFmtId="222" formatCode="0.00%;[Red]\(0.00%\)"/>
    <numFmt numFmtId="223" formatCode="0.0%;[Red]\(0.0%\)"/>
    <numFmt numFmtId="224" formatCode="0%;[Red]\(0%\)"/>
  </numFmts>
  <fonts count="12">
    <font>
      <sz val="10"/>
      <name val="Arial"/>
      <family val="0"/>
    </font>
    <font>
      <u val="single"/>
      <sz val="7.5"/>
      <color indexed="36"/>
      <name val="Arial"/>
      <family val="0"/>
    </font>
    <font>
      <u val="single"/>
      <sz val="8.4"/>
      <color indexed="12"/>
      <name val="Arial"/>
      <family val="0"/>
    </font>
    <font>
      <b/>
      <i/>
      <sz val="16"/>
      <name val="Helv"/>
      <family val="0"/>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i/>
      <sz val="11"/>
      <name val="Times New Roman"/>
      <family val="1"/>
    </font>
    <font>
      <b/>
      <u val="single"/>
      <sz val="11"/>
      <name val="Times New Roman"/>
      <family val="1"/>
    </font>
    <font>
      <b/>
      <sz val="13"/>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lignment/>
      <protection locked="0"/>
    </xf>
    <xf numFmtId="179" fontId="0" fillId="0" borderId="0">
      <alignment/>
      <protection locked="0"/>
    </xf>
    <xf numFmtId="0" fontId="1" fillId="0" borderId="0" applyNumberFormat="0" applyFill="0" applyBorder="0" applyAlignment="0" applyProtection="0"/>
    <xf numFmtId="177" fontId="0" fillId="0" borderId="0">
      <alignment/>
      <protection locked="0"/>
    </xf>
    <xf numFmtId="177" fontId="0" fillId="0" borderId="0">
      <alignment/>
      <protection locked="0"/>
    </xf>
    <xf numFmtId="0" fontId="2" fillId="0" borderId="0" applyNumberFormat="0" applyFill="0" applyBorder="0" applyAlignment="0" applyProtection="0"/>
    <xf numFmtId="180" fontId="3" fillId="0" borderId="0">
      <alignment/>
      <protection/>
    </xf>
    <xf numFmtId="9" fontId="0" fillId="0" borderId="0" applyFont="0" applyFill="0" applyBorder="0" applyAlignment="0" applyProtection="0"/>
    <xf numFmtId="177" fontId="0" fillId="0" borderId="1">
      <alignment/>
      <protection locked="0"/>
    </xf>
  </cellStyleXfs>
  <cellXfs count="84">
    <xf numFmtId="0" fontId="0" fillId="0" borderId="0" xfId="0" applyAlignment="1">
      <alignment/>
    </xf>
    <xf numFmtId="0" fontId="4" fillId="0" borderId="0" xfId="0" applyFont="1" applyAlignment="1">
      <alignment/>
    </xf>
    <xf numFmtId="0" fontId="5" fillId="0" borderId="0" xfId="0" applyFont="1" applyAlignment="1">
      <alignment/>
    </xf>
    <xf numFmtId="41" fontId="5" fillId="0" borderId="0" xfId="0" applyNumberFormat="1" applyFont="1" applyAlignment="1">
      <alignment/>
    </xf>
    <xf numFmtId="41" fontId="5" fillId="0" borderId="0" xfId="0" applyNumberFormat="1" applyFont="1" applyBorder="1" applyAlignment="1">
      <alignment/>
    </xf>
    <xf numFmtId="0" fontId="5" fillId="0" borderId="0" xfId="0" applyNumberFormat="1" applyFont="1" applyAlignment="1">
      <alignment horizontal="right"/>
    </xf>
    <xf numFmtId="41" fontId="5" fillId="0" borderId="0" xfId="0" applyNumberFormat="1" applyFont="1" applyAlignment="1">
      <alignment horizontal="right"/>
    </xf>
    <xf numFmtId="41" fontId="5" fillId="0" borderId="2" xfId="0" applyNumberFormat="1" applyFont="1" applyBorder="1" applyAlignment="1">
      <alignment/>
    </xf>
    <xf numFmtId="0" fontId="8" fillId="0" borderId="0" xfId="0" applyFont="1" applyAlignment="1">
      <alignment/>
    </xf>
    <xf numFmtId="41" fontId="8" fillId="0" borderId="0" xfId="0" applyNumberFormat="1" applyFont="1" applyAlignment="1">
      <alignment/>
    </xf>
    <xf numFmtId="41" fontId="8" fillId="0" borderId="0" xfId="0" applyNumberFormat="1" applyFont="1" applyBorder="1" applyAlignment="1">
      <alignment/>
    </xf>
    <xf numFmtId="0" fontId="8" fillId="0" borderId="0" xfId="0" applyNumberFormat="1" applyFont="1" applyAlignment="1">
      <alignment horizontal="right"/>
    </xf>
    <xf numFmtId="0" fontId="8" fillId="0" borderId="0" xfId="0" applyNumberFormat="1" applyFont="1" applyBorder="1" applyAlignment="1">
      <alignment horizontal="right"/>
    </xf>
    <xf numFmtId="41" fontId="8" fillId="0" borderId="0" xfId="0" applyNumberFormat="1" applyFont="1" applyAlignment="1">
      <alignment horizontal="right"/>
    </xf>
    <xf numFmtId="41" fontId="8" fillId="0" borderId="0" xfId="0" applyNumberFormat="1" applyFont="1" applyBorder="1" applyAlignment="1">
      <alignment horizontal="right"/>
    </xf>
    <xf numFmtId="41" fontId="7" fillId="0" borderId="1" xfId="0" applyNumberFormat="1" applyFont="1" applyBorder="1" applyAlignment="1">
      <alignment horizontal="right"/>
    </xf>
    <xf numFmtId="0" fontId="10" fillId="0" borderId="0" xfId="0" applyFont="1" applyAlignment="1">
      <alignment/>
    </xf>
    <xf numFmtId="41" fontId="7" fillId="0" borderId="1" xfId="0" applyNumberFormat="1" applyFont="1" applyBorder="1" applyAlignment="1">
      <alignment/>
    </xf>
    <xf numFmtId="41" fontId="7" fillId="0" borderId="0" xfId="0" applyNumberFormat="1" applyFont="1" applyBorder="1" applyAlignment="1">
      <alignment/>
    </xf>
    <xf numFmtId="41" fontId="5" fillId="0" borderId="2" xfId="0" applyNumberFormat="1" applyFont="1" applyBorder="1" applyAlignment="1">
      <alignment horizontal="right"/>
    </xf>
    <xf numFmtId="0" fontId="5" fillId="0" borderId="0" xfId="0" applyFont="1" applyFill="1" applyBorder="1" applyAlignment="1">
      <alignment/>
    </xf>
    <xf numFmtId="41" fontId="8" fillId="0" borderId="2" xfId="0" applyNumberFormat="1" applyFont="1" applyBorder="1" applyAlignment="1">
      <alignment horizontal="right"/>
    </xf>
    <xf numFmtId="41" fontId="8" fillId="0" borderId="0" xfId="0" applyNumberFormat="1" applyFont="1" applyBorder="1" applyAlignment="1" quotePrefix="1">
      <alignment horizontal="right"/>
    </xf>
    <xf numFmtId="0" fontId="8" fillId="0" borderId="0" xfId="0" applyFont="1" applyBorder="1" applyAlignment="1">
      <alignment/>
    </xf>
    <xf numFmtId="0" fontId="5" fillId="0" borderId="0" xfId="0" applyFont="1" applyFill="1" applyAlignment="1">
      <alignment/>
    </xf>
    <xf numFmtId="41" fontId="5" fillId="0" borderId="0" xfId="0" applyNumberFormat="1" applyFont="1" applyFill="1" applyBorder="1" applyAlignment="1">
      <alignment horizontal="right"/>
    </xf>
    <xf numFmtId="0" fontId="5" fillId="0" borderId="2" xfId="0" applyFont="1" applyFill="1" applyBorder="1" applyAlignment="1">
      <alignment/>
    </xf>
    <xf numFmtId="0" fontId="11" fillId="0" borderId="0" xfId="0" applyFont="1" applyAlignment="1">
      <alignment/>
    </xf>
    <xf numFmtId="176" fontId="8" fillId="0" borderId="0" xfId="15" applyNumberFormat="1" applyFont="1" applyAlignment="1">
      <alignment/>
    </xf>
    <xf numFmtId="0" fontId="8" fillId="0" borderId="0" xfId="0" applyFont="1" applyAlignment="1" quotePrefix="1">
      <alignment horizontal="left"/>
    </xf>
    <xf numFmtId="41" fontId="5" fillId="0" borderId="0" xfId="0" applyNumberFormat="1" applyFont="1" applyFill="1" applyAlignment="1">
      <alignment/>
    </xf>
    <xf numFmtId="41" fontId="5" fillId="0" borderId="0" xfId="0" applyNumberFormat="1" applyFont="1" applyFill="1" applyBorder="1" applyAlignment="1">
      <alignment/>
    </xf>
    <xf numFmtId="176" fontId="7" fillId="0" borderId="1" xfId="0" applyNumberFormat="1" applyFont="1" applyBorder="1" applyAlignment="1">
      <alignment/>
    </xf>
    <xf numFmtId="41" fontId="8" fillId="0" borderId="0" xfId="0" applyNumberFormat="1" applyFont="1" applyFill="1" applyAlignment="1">
      <alignment horizontal="right"/>
    </xf>
    <xf numFmtId="41" fontId="5" fillId="0" borderId="0" xfId="0" applyNumberFormat="1" applyFont="1" applyFill="1" applyAlignment="1">
      <alignment horizontal="right"/>
    </xf>
    <xf numFmtId="41" fontId="7" fillId="0" borderId="1" xfId="0" applyNumberFormat="1" applyFont="1" applyFill="1" applyBorder="1" applyAlignment="1">
      <alignment horizontal="right"/>
    </xf>
    <xf numFmtId="176" fontId="8" fillId="0" borderId="0" xfId="15" applyNumberFormat="1" applyFont="1" applyFill="1" applyAlignment="1">
      <alignment/>
    </xf>
    <xf numFmtId="176" fontId="8" fillId="0" borderId="2" xfId="15" applyNumberFormat="1" applyFont="1" applyFill="1" applyBorder="1" applyAlignment="1">
      <alignment/>
    </xf>
    <xf numFmtId="176" fontId="7" fillId="0" borderId="1" xfId="0" applyNumberFormat="1" applyFont="1" applyFill="1" applyBorder="1" applyAlignment="1">
      <alignment/>
    </xf>
    <xf numFmtId="0" fontId="11" fillId="0" borderId="0" xfId="0" applyFont="1" applyFill="1" applyAlignment="1">
      <alignment/>
    </xf>
    <xf numFmtId="0" fontId="4" fillId="0" borderId="0" xfId="0" applyFont="1" applyFill="1" applyAlignment="1">
      <alignment/>
    </xf>
    <xf numFmtId="0" fontId="5" fillId="0" borderId="0" xfId="0" applyNumberFormat="1" applyFont="1" applyFill="1" applyBorder="1" applyAlignment="1">
      <alignment horizontal="right"/>
    </xf>
    <xf numFmtId="0" fontId="8" fillId="0" borderId="0" xfId="0" applyFont="1" applyFill="1" applyAlignment="1">
      <alignment/>
    </xf>
    <xf numFmtId="41" fontId="8" fillId="0" borderId="0" xfId="0" applyNumberFormat="1" applyFont="1" applyFill="1" applyBorder="1" applyAlignment="1">
      <alignment horizontal="right"/>
    </xf>
    <xf numFmtId="41" fontId="5" fillId="0" borderId="2" xfId="0" applyNumberFormat="1" applyFont="1" applyFill="1" applyBorder="1" applyAlignment="1">
      <alignment/>
    </xf>
    <xf numFmtId="41" fontId="8" fillId="0" borderId="0" xfId="0" applyNumberFormat="1" applyFont="1" applyFill="1" applyAlignment="1">
      <alignment/>
    </xf>
    <xf numFmtId="41" fontId="8" fillId="0" borderId="0" xfId="0" applyNumberFormat="1" applyFont="1" applyFill="1" applyBorder="1" applyAlignment="1">
      <alignment/>
    </xf>
    <xf numFmtId="9" fontId="5" fillId="0" borderId="0" xfId="26" applyFont="1" applyFill="1" applyAlignment="1">
      <alignment/>
    </xf>
    <xf numFmtId="0" fontId="6" fillId="0" borderId="0" xfId="0" applyNumberFormat="1" applyFont="1" applyFill="1" applyBorder="1" applyAlignment="1">
      <alignment horizontal="right"/>
    </xf>
    <xf numFmtId="9" fontId="6" fillId="0" borderId="2" xfId="26" applyFont="1" applyFill="1" applyBorder="1" applyAlignment="1">
      <alignment horizontal="right"/>
    </xf>
    <xf numFmtId="41" fontId="7" fillId="0" borderId="1" xfId="0" applyNumberFormat="1" applyFont="1" applyFill="1" applyBorder="1" applyAlignment="1">
      <alignment/>
    </xf>
    <xf numFmtId="41" fontId="7" fillId="0" borderId="0" xfId="0" applyNumberFormat="1" applyFont="1" applyFill="1" applyBorder="1" applyAlignment="1">
      <alignment/>
    </xf>
    <xf numFmtId="0" fontId="11" fillId="0" borderId="0" xfId="0" applyFont="1" applyFill="1" applyAlignment="1" quotePrefix="1">
      <alignment horizontal="left"/>
    </xf>
    <xf numFmtId="0" fontId="5" fillId="0" borderId="0" xfId="0" applyFont="1" applyFill="1" applyAlignment="1">
      <alignment horizontal="right"/>
    </xf>
    <xf numFmtId="0" fontId="5" fillId="0" borderId="0" xfId="0" applyNumberFormat="1" applyFont="1" applyFill="1" applyAlignment="1">
      <alignment horizontal="right"/>
    </xf>
    <xf numFmtId="49" fontId="5" fillId="0" borderId="0" xfId="0" applyNumberFormat="1" applyFont="1" applyFill="1" applyBorder="1" applyAlignment="1">
      <alignment horizontal="right"/>
    </xf>
    <xf numFmtId="0" fontId="6" fillId="0" borderId="0" xfId="0" applyFont="1" applyFill="1" applyAlignment="1">
      <alignment/>
    </xf>
    <xf numFmtId="0" fontId="9" fillId="0" borderId="0" xfId="0" applyFont="1" applyFill="1" applyAlignment="1">
      <alignment/>
    </xf>
    <xf numFmtId="176" fontId="8" fillId="0" borderId="0" xfId="0" applyNumberFormat="1" applyFont="1" applyFill="1" applyAlignment="1">
      <alignment/>
    </xf>
    <xf numFmtId="0" fontId="8" fillId="0" borderId="0" xfId="0" applyFont="1" applyFill="1" applyAlignment="1" quotePrefix="1">
      <alignment horizontal="left"/>
    </xf>
    <xf numFmtId="176" fontId="8" fillId="0" borderId="3" xfId="0" applyNumberFormat="1" applyFont="1" applyFill="1" applyBorder="1" applyAlignment="1">
      <alignment horizontal="right"/>
    </xf>
    <xf numFmtId="176" fontId="5" fillId="0" borderId="0" xfId="15" applyNumberFormat="1" applyFont="1" applyFill="1" applyAlignment="1">
      <alignment/>
    </xf>
    <xf numFmtId="176" fontId="8" fillId="0" borderId="3" xfId="15" applyNumberFormat="1" applyFont="1" applyFill="1" applyBorder="1" applyAlignment="1">
      <alignment/>
    </xf>
    <xf numFmtId="41" fontId="7" fillId="0" borderId="0" xfId="0" applyNumberFormat="1" applyFont="1" applyFill="1" applyBorder="1" applyAlignment="1">
      <alignment horizontal="right"/>
    </xf>
    <xf numFmtId="43" fontId="5" fillId="0" borderId="0" xfId="15" applyFont="1" applyFill="1" applyAlignment="1">
      <alignment/>
    </xf>
    <xf numFmtId="0" fontId="10" fillId="0" borderId="0" xfId="0" applyFont="1" applyAlignment="1" quotePrefix="1">
      <alignment horizontal="left"/>
    </xf>
    <xf numFmtId="176" fontId="5" fillId="0" borderId="0" xfId="0" applyNumberFormat="1" applyFont="1" applyFill="1" applyAlignment="1">
      <alignment/>
    </xf>
    <xf numFmtId="0" fontId="8" fillId="0" borderId="0" xfId="0" applyNumberFormat="1" applyFont="1" applyFill="1" applyAlignment="1" quotePrefix="1">
      <alignment horizontal="right"/>
    </xf>
    <xf numFmtId="9" fontId="8" fillId="0" borderId="0" xfId="26" applyFont="1" applyFill="1" applyAlignment="1">
      <alignment/>
    </xf>
    <xf numFmtId="17" fontId="8" fillId="0" borderId="0" xfId="0" applyNumberFormat="1" applyFont="1" applyFill="1" applyAlignment="1">
      <alignment horizontal="right"/>
    </xf>
    <xf numFmtId="49" fontId="5" fillId="0" borderId="2" xfId="0" applyNumberFormat="1" applyFont="1" applyFill="1" applyBorder="1" applyAlignment="1" quotePrefix="1">
      <alignment horizontal="right"/>
    </xf>
    <xf numFmtId="176" fontId="8" fillId="0" borderId="0" xfId="15" applyNumberFormat="1" applyFont="1" applyFill="1" applyAlignment="1" quotePrefix="1">
      <alignment horizontal="left"/>
    </xf>
    <xf numFmtId="49" fontId="8" fillId="0" borderId="0" xfId="0" applyNumberFormat="1" applyFont="1" applyFill="1" applyAlignment="1" quotePrefix="1">
      <alignment horizontal="right"/>
    </xf>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xf>
    <xf numFmtId="17" fontId="8" fillId="0" borderId="0" xfId="0" applyNumberFormat="1" applyFont="1" applyFill="1" applyAlignment="1" quotePrefix="1">
      <alignment horizontal="right"/>
    </xf>
    <xf numFmtId="0" fontId="8" fillId="0" borderId="0" xfId="0" applyNumberFormat="1" applyFont="1" applyFill="1" applyBorder="1" applyAlignment="1">
      <alignment horizontal="right"/>
    </xf>
    <xf numFmtId="17" fontId="8" fillId="0" borderId="0" xfId="0" applyNumberFormat="1" applyFont="1" applyFill="1" applyBorder="1" applyAlignment="1">
      <alignment horizontal="right"/>
    </xf>
    <xf numFmtId="41" fontId="9" fillId="0" borderId="0" xfId="0" applyNumberFormat="1" applyFont="1" applyFill="1" applyBorder="1" applyAlignment="1">
      <alignment/>
    </xf>
    <xf numFmtId="41" fontId="6" fillId="0" borderId="0" xfId="0" applyNumberFormat="1" applyFont="1" applyFill="1" applyBorder="1" applyAlignment="1">
      <alignment/>
    </xf>
    <xf numFmtId="43" fontId="8" fillId="0" borderId="4" xfId="0" applyNumberFormat="1" applyFont="1" applyFill="1" applyBorder="1" applyAlignment="1">
      <alignment/>
    </xf>
    <xf numFmtId="43" fontId="8" fillId="0" borderId="0" xfId="0" applyNumberFormat="1" applyFont="1" applyFill="1" applyBorder="1" applyAlignment="1">
      <alignment/>
    </xf>
    <xf numFmtId="43" fontId="5" fillId="0" borderId="0" xfId="0" applyNumberFormat="1" applyFont="1" applyFill="1" applyBorder="1" applyAlignment="1">
      <alignment/>
    </xf>
    <xf numFmtId="43" fontId="8" fillId="0" borderId="4" xfId="0" applyNumberFormat="1" applyFont="1" applyFill="1" applyBorder="1" applyAlignment="1">
      <alignment horizontal="right"/>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85725</xdr:rowOff>
    </xdr:from>
    <xdr:to>
      <xdr:col>5</xdr:col>
      <xdr:colOff>333375</xdr:colOff>
      <xdr:row>59</xdr:row>
      <xdr:rowOff>85725</xdr:rowOff>
    </xdr:to>
    <xdr:sp>
      <xdr:nvSpPr>
        <xdr:cNvPr id="1" name="TextBox 1"/>
        <xdr:cNvSpPr txBox="1">
          <a:spLocks noChangeArrowheads="1"/>
        </xdr:cNvSpPr>
      </xdr:nvSpPr>
      <xdr:spPr>
        <a:xfrm>
          <a:off x="0" y="9906000"/>
          <a:ext cx="4924425" cy="809625"/>
        </a:xfrm>
        <a:prstGeom prst="rect">
          <a:avLst/>
        </a:prstGeom>
        <a:solidFill>
          <a:srgbClr val="FFFFFF"/>
        </a:solidFill>
        <a:ln w="9525" cmpd="sng">
          <a:noFill/>
        </a:ln>
      </xdr:spPr>
      <xdr:txBody>
        <a:bodyPr vertOverflow="clip" wrap="square"/>
        <a:p>
          <a:pPr algn="l">
            <a:defRPr/>
          </a:pPr>
          <a:r>
            <a:rPr lang="en-US" cap="none" sz="1100" b="0" i="0" u="none" baseline="0"/>
            <a:t>The annexed notes form an integral part of these financial statements. The Condensed Consolidated Balance Sheets should be read in conjunction with the audited financial statements of the Group for the year ended 31 March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57150</xdr:rowOff>
    </xdr:from>
    <xdr:to>
      <xdr:col>8</xdr:col>
      <xdr:colOff>476250</xdr:colOff>
      <xdr:row>48</xdr:row>
      <xdr:rowOff>0</xdr:rowOff>
    </xdr:to>
    <xdr:sp>
      <xdr:nvSpPr>
        <xdr:cNvPr id="1" name="TextBox 1"/>
        <xdr:cNvSpPr txBox="1">
          <a:spLocks noChangeArrowheads="1"/>
        </xdr:cNvSpPr>
      </xdr:nvSpPr>
      <xdr:spPr>
        <a:xfrm>
          <a:off x="0" y="7277100"/>
          <a:ext cx="4914900" cy="5905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Income Statements should be read in conjunction with the audited financial statements of the Group for the year ended 31 March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8</xdr:col>
      <xdr:colOff>647700</xdr:colOff>
      <xdr:row>37</xdr:row>
      <xdr:rowOff>66675</xdr:rowOff>
    </xdr:to>
    <xdr:sp>
      <xdr:nvSpPr>
        <xdr:cNvPr id="1" name="TextBox 1"/>
        <xdr:cNvSpPr txBox="1">
          <a:spLocks noChangeArrowheads="1"/>
        </xdr:cNvSpPr>
      </xdr:nvSpPr>
      <xdr:spPr>
        <a:xfrm>
          <a:off x="19050" y="6048375"/>
          <a:ext cx="6381750" cy="7048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Statement of Changes in Equity should be read in conjunction with the audited financial statements of the Group for the year ended 31 March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76200</xdr:rowOff>
    </xdr:from>
    <xdr:to>
      <xdr:col>4</xdr:col>
      <xdr:colOff>990600</xdr:colOff>
      <xdr:row>35</xdr:row>
      <xdr:rowOff>19050</xdr:rowOff>
    </xdr:to>
    <xdr:sp>
      <xdr:nvSpPr>
        <xdr:cNvPr id="1" name="TextBox 1"/>
        <xdr:cNvSpPr txBox="1">
          <a:spLocks noChangeArrowheads="1"/>
        </xdr:cNvSpPr>
      </xdr:nvSpPr>
      <xdr:spPr>
        <a:xfrm>
          <a:off x="0" y="5514975"/>
          <a:ext cx="4838700" cy="5905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Cash Flow Statement should be read in conjunction with the audited financial statements of the Group for the year ended 31 March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5"/>
  <sheetViews>
    <sheetView tabSelected="1" zoomScaleSheetLayoutView="100" workbookViewId="0" topLeftCell="A1">
      <selection activeCell="I9" sqref="I9"/>
    </sheetView>
  </sheetViews>
  <sheetFormatPr defaultColWidth="9.140625" defaultRowHeight="12.75"/>
  <cols>
    <col min="1" max="1" width="1.1484375" style="24" customWidth="1"/>
    <col min="2" max="2" width="40.8515625" style="24" customWidth="1"/>
    <col min="3" max="3" width="13.7109375" style="24" bestFit="1" customWidth="1"/>
    <col min="4" max="4" width="1.1484375" style="31" customWidth="1"/>
    <col min="5" max="5" width="12.00390625" style="30" bestFit="1" customWidth="1"/>
    <col min="6" max="6" width="5.28125" style="24" customWidth="1"/>
    <col min="7" max="16384" width="4.8515625" style="24" customWidth="1"/>
  </cols>
  <sheetData>
    <row r="1" ht="16.5">
      <c r="A1" s="39" t="s">
        <v>0</v>
      </c>
    </row>
    <row r="3" spans="1:3" ht="16.5">
      <c r="A3" s="39" t="s">
        <v>46</v>
      </c>
      <c r="B3" s="40"/>
      <c r="C3" s="40"/>
    </row>
    <row r="4" spans="1:3" ht="16.5">
      <c r="A4" s="52" t="s">
        <v>74</v>
      </c>
      <c r="B4" s="40"/>
      <c r="C4" s="40"/>
    </row>
    <row r="5" spans="3:5" ht="12.75">
      <c r="C5" s="53" t="s">
        <v>4</v>
      </c>
      <c r="D5" s="41"/>
      <c r="E5" s="54" t="s">
        <v>4</v>
      </c>
    </row>
    <row r="6" spans="3:5" ht="12.75">
      <c r="C6" s="70" t="s">
        <v>75</v>
      </c>
      <c r="D6" s="55"/>
      <c r="E6" s="70" t="s">
        <v>60</v>
      </c>
    </row>
    <row r="7" spans="3:5" ht="12.75">
      <c r="C7" s="34" t="s">
        <v>39</v>
      </c>
      <c r="D7" s="25"/>
      <c r="E7" s="34" t="s">
        <v>39</v>
      </c>
    </row>
    <row r="8" spans="4:5" ht="12.75">
      <c r="D8" s="25"/>
      <c r="E8" s="34"/>
    </row>
    <row r="9" spans="1:5" s="42" customFormat="1" ht="15">
      <c r="A9" s="42" t="s">
        <v>54</v>
      </c>
      <c r="C9" s="36">
        <v>5024</v>
      </c>
      <c r="D9" s="43"/>
      <c r="E9" s="36">
        <v>4983</v>
      </c>
    </row>
    <row r="10" spans="3:5" ht="12.75">
      <c r="C10" s="61"/>
      <c r="D10" s="25"/>
      <c r="E10" s="61"/>
    </row>
    <row r="11" spans="1:6" s="42" customFormat="1" ht="15">
      <c r="A11" s="42" t="s">
        <v>29</v>
      </c>
      <c r="C11" s="36">
        <v>285270</v>
      </c>
      <c r="D11" s="43"/>
      <c r="E11" s="36">
        <v>303171</v>
      </c>
      <c r="F11" s="56"/>
    </row>
    <row r="12" spans="3:6" ht="12.75">
      <c r="C12" s="61"/>
      <c r="D12" s="25"/>
      <c r="E12" s="61"/>
      <c r="F12" s="56"/>
    </row>
    <row r="13" spans="1:6" s="42" customFormat="1" ht="15">
      <c r="A13" s="42" t="s">
        <v>30</v>
      </c>
      <c r="C13" s="36">
        <v>203</v>
      </c>
      <c r="D13" s="43"/>
      <c r="E13" s="36">
        <v>203</v>
      </c>
      <c r="F13" s="57"/>
    </row>
    <row r="14" spans="3:5" ht="12.75">
      <c r="C14" s="61"/>
      <c r="D14" s="25"/>
      <c r="E14" s="61"/>
    </row>
    <row r="15" spans="1:6" s="42" customFormat="1" ht="15">
      <c r="A15" s="42" t="s">
        <v>17</v>
      </c>
      <c r="C15" s="36">
        <v>5030</v>
      </c>
      <c r="D15" s="43"/>
      <c r="E15" s="36">
        <v>5030</v>
      </c>
      <c r="F15" s="58"/>
    </row>
    <row r="16" spans="3:5" ht="12.75">
      <c r="C16" s="61"/>
      <c r="D16" s="25"/>
      <c r="E16" s="61"/>
    </row>
    <row r="17" spans="1:5" s="42" customFormat="1" ht="15">
      <c r="A17" s="42" t="s">
        <v>47</v>
      </c>
      <c r="C17" s="36">
        <v>1558005</v>
      </c>
      <c r="D17" s="43"/>
      <c r="E17" s="36">
        <v>1524262</v>
      </c>
    </row>
    <row r="18" spans="3:5" ht="12.75">
      <c r="C18" s="61"/>
      <c r="D18" s="25"/>
      <c r="E18" s="61"/>
    </row>
    <row r="19" spans="1:5" ht="15">
      <c r="A19" s="59" t="s">
        <v>52</v>
      </c>
      <c r="C19" s="36">
        <v>5361</v>
      </c>
      <c r="D19" s="43"/>
      <c r="E19" s="36">
        <v>1870</v>
      </c>
    </row>
    <row r="20" spans="3:5" ht="12.75">
      <c r="C20" s="61"/>
      <c r="D20" s="25"/>
      <c r="E20" s="61"/>
    </row>
    <row r="21" spans="1:5" s="42" customFormat="1" ht="15">
      <c r="A21" s="42" t="s">
        <v>21</v>
      </c>
      <c r="C21" s="36"/>
      <c r="D21" s="43"/>
      <c r="E21" s="36"/>
    </row>
    <row r="22" spans="2:5" s="42" customFormat="1" ht="15">
      <c r="B22" s="42" t="s">
        <v>5</v>
      </c>
      <c r="C22" s="36">
        <v>0</v>
      </c>
      <c r="D22" s="43"/>
      <c r="E22" s="36">
        <v>1180</v>
      </c>
    </row>
    <row r="23" spans="2:6" s="42" customFormat="1" ht="15">
      <c r="B23" s="42" t="s">
        <v>31</v>
      </c>
      <c r="C23" s="71">
        <v>45698</v>
      </c>
      <c r="D23" s="43"/>
      <c r="E23" s="71">
        <v>64707</v>
      </c>
      <c r="F23" s="56"/>
    </row>
    <row r="24" spans="2:5" s="42" customFormat="1" ht="15">
      <c r="B24" s="42" t="s">
        <v>73</v>
      </c>
      <c r="C24" s="36">
        <v>1345</v>
      </c>
      <c r="D24" s="43"/>
      <c r="E24" s="36">
        <v>0</v>
      </c>
    </row>
    <row r="25" spans="2:6" s="42" customFormat="1" ht="15">
      <c r="B25" s="42" t="s">
        <v>32</v>
      </c>
      <c r="C25" s="36">
        <v>156937</v>
      </c>
      <c r="D25" s="43"/>
      <c r="E25" s="36">
        <v>190415</v>
      </c>
      <c r="F25" s="56"/>
    </row>
    <row r="26" spans="2:5" s="42" customFormat="1" ht="15">
      <c r="B26" s="42" t="s">
        <v>33</v>
      </c>
      <c r="C26" s="36">
        <v>1447</v>
      </c>
      <c r="D26" s="43"/>
      <c r="E26" s="36">
        <v>1071</v>
      </c>
    </row>
    <row r="27" spans="3:5" s="42" customFormat="1" ht="15">
      <c r="C27" s="60">
        <f>SUM(C22:C26)</f>
        <v>205427</v>
      </c>
      <c r="D27" s="43"/>
      <c r="E27" s="60">
        <f>SUM(E22:E26)</f>
        <v>257373</v>
      </c>
    </row>
    <row r="28" spans="3:5" ht="12.75">
      <c r="C28" s="61"/>
      <c r="D28" s="25"/>
      <c r="E28" s="61"/>
    </row>
    <row r="29" spans="1:5" s="42" customFormat="1" ht="15">
      <c r="A29" s="42" t="s">
        <v>22</v>
      </c>
      <c r="C29" s="36"/>
      <c r="D29" s="43"/>
      <c r="E29" s="36"/>
    </row>
    <row r="30" spans="2:5" s="42" customFormat="1" ht="15">
      <c r="B30" s="42" t="s">
        <v>34</v>
      </c>
      <c r="C30" s="36">
        <v>0</v>
      </c>
      <c r="D30" s="43"/>
      <c r="E30" s="36">
        <v>148</v>
      </c>
    </row>
    <row r="31" spans="2:5" s="42" customFormat="1" ht="15">
      <c r="B31" s="42" t="s">
        <v>35</v>
      </c>
      <c r="C31" s="33">
        <v>33324</v>
      </c>
      <c r="D31" s="43"/>
      <c r="E31" s="33">
        <v>60487</v>
      </c>
    </row>
    <row r="32" spans="2:5" s="42" customFormat="1" ht="15">
      <c r="B32" s="42" t="s">
        <v>67</v>
      </c>
      <c r="C32" s="36">
        <v>7282</v>
      </c>
      <c r="D32" s="43"/>
      <c r="E32" s="36">
        <v>7353</v>
      </c>
    </row>
    <row r="33" spans="2:5" s="42" customFormat="1" ht="15">
      <c r="B33" s="42" t="s">
        <v>36</v>
      </c>
      <c r="C33" s="36">
        <v>0</v>
      </c>
      <c r="D33" s="43"/>
      <c r="E33" s="36">
        <v>767</v>
      </c>
    </row>
    <row r="34" spans="2:5" s="42" customFormat="1" ht="15">
      <c r="B34" s="42" t="s">
        <v>23</v>
      </c>
      <c r="C34" s="36">
        <v>34800</v>
      </c>
      <c r="D34" s="43"/>
      <c r="E34" s="36">
        <v>32600</v>
      </c>
    </row>
    <row r="35" spans="2:5" s="42" customFormat="1" ht="15">
      <c r="B35" s="42" t="s">
        <v>2</v>
      </c>
      <c r="C35" s="36">
        <v>1111</v>
      </c>
      <c r="D35" s="43"/>
      <c r="E35" s="36">
        <v>1991</v>
      </c>
    </row>
    <row r="36" spans="3:5" s="42" customFormat="1" ht="15">
      <c r="C36" s="62">
        <f>+C30+C31+C32+C33+C34+C35</f>
        <v>76517</v>
      </c>
      <c r="D36" s="43"/>
      <c r="E36" s="62">
        <f>+E30+E31+E32+E33+E34+E35</f>
        <v>103346</v>
      </c>
    </row>
    <row r="37" spans="3:5" ht="12.75">
      <c r="C37" s="61"/>
      <c r="D37" s="25"/>
      <c r="E37" s="61"/>
    </row>
    <row r="38" spans="1:5" s="42" customFormat="1" ht="15">
      <c r="A38" s="42" t="s">
        <v>24</v>
      </c>
      <c r="C38" s="33">
        <f>C27-C36</f>
        <v>128910</v>
      </c>
      <c r="D38" s="43"/>
      <c r="E38" s="33">
        <f>E27-E36</f>
        <v>154027</v>
      </c>
    </row>
    <row r="39" spans="3:5" ht="12.75">
      <c r="C39" s="61"/>
      <c r="D39" s="25"/>
      <c r="E39" s="61"/>
    </row>
    <row r="40" spans="3:5" s="42" customFormat="1" ht="15.75" thickBot="1">
      <c r="C40" s="35">
        <f>SUM(C9:C19,C38)</f>
        <v>1987803</v>
      </c>
      <c r="D40" s="63"/>
      <c r="E40" s="35">
        <f>SUM(E9:E19,E38)</f>
        <v>1993546</v>
      </c>
    </row>
    <row r="41" spans="3:5" ht="13.5" thickTop="1">
      <c r="C41" s="64"/>
      <c r="D41" s="25"/>
      <c r="E41" s="64"/>
    </row>
    <row r="42" spans="3:5" ht="12.75">
      <c r="C42" s="64"/>
      <c r="D42" s="25"/>
      <c r="E42" s="64"/>
    </row>
    <row r="43" spans="1:5" s="42" customFormat="1" ht="15">
      <c r="A43" s="42" t="s">
        <v>25</v>
      </c>
      <c r="C43" s="36">
        <v>482863</v>
      </c>
      <c r="D43" s="43"/>
      <c r="E43" s="36">
        <v>482857</v>
      </c>
    </row>
    <row r="44" spans="1:5" s="42" customFormat="1" ht="15">
      <c r="A44" s="42" t="s">
        <v>6</v>
      </c>
      <c r="C44" s="36"/>
      <c r="D44" s="43"/>
      <c r="E44" s="36"/>
    </row>
    <row r="45" spans="2:5" s="42" customFormat="1" ht="15">
      <c r="B45" s="42" t="s">
        <v>37</v>
      </c>
      <c r="C45" s="36">
        <v>179802</v>
      </c>
      <c r="D45" s="43"/>
      <c r="E45" s="36">
        <v>179793</v>
      </c>
    </row>
    <row r="46" spans="2:6" s="42" customFormat="1" ht="15">
      <c r="B46" s="42" t="s">
        <v>38</v>
      </c>
      <c r="C46" s="37">
        <v>167585</v>
      </c>
      <c r="D46" s="43"/>
      <c r="E46" s="37">
        <v>163809</v>
      </c>
      <c r="F46" s="56"/>
    </row>
    <row r="47" spans="1:5" s="42" customFormat="1" ht="15">
      <c r="A47" s="42" t="s">
        <v>56</v>
      </c>
      <c r="C47" s="36">
        <f>SUM(C43:C46)</f>
        <v>830250</v>
      </c>
      <c r="D47" s="43"/>
      <c r="E47" s="36">
        <f>SUM(E43:E46)</f>
        <v>826459</v>
      </c>
    </row>
    <row r="48" spans="3:5" ht="12.75">
      <c r="C48" s="61"/>
      <c r="D48" s="25"/>
      <c r="E48" s="61"/>
    </row>
    <row r="49" spans="1:5" s="42" customFormat="1" ht="15">
      <c r="A49" s="42" t="s">
        <v>28</v>
      </c>
      <c r="C49" s="36">
        <v>38528</v>
      </c>
      <c r="D49" s="43"/>
      <c r="E49" s="36">
        <v>39699</v>
      </c>
    </row>
    <row r="50" spans="1:6" s="42" customFormat="1" ht="15">
      <c r="A50" s="42" t="s">
        <v>27</v>
      </c>
      <c r="C50" s="36">
        <v>79539</v>
      </c>
      <c r="D50" s="43"/>
      <c r="E50" s="36">
        <v>62660</v>
      </c>
      <c r="F50" s="56"/>
    </row>
    <row r="51" spans="1:5" s="42" customFormat="1" ht="15">
      <c r="A51" s="42" t="s">
        <v>26</v>
      </c>
      <c r="C51" s="36">
        <f>1074286-34800</f>
        <v>1039486</v>
      </c>
      <c r="D51" s="43"/>
      <c r="E51" s="36">
        <f>1097329-32600-1</f>
        <v>1064728</v>
      </c>
    </row>
    <row r="52" spans="3:5" ht="12.75">
      <c r="C52" s="61"/>
      <c r="D52" s="25"/>
      <c r="E52" s="61"/>
    </row>
    <row r="53" spans="3:5" s="42" customFormat="1" ht="15.75" thickBot="1">
      <c r="C53" s="35">
        <f>SUM(C47:C52)</f>
        <v>1987803</v>
      </c>
      <c r="D53" s="63"/>
      <c r="E53" s="35">
        <f>SUM(E47:E52)</f>
        <v>1993546</v>
      </c>
    </row>
    <row r="54" ht="12" customHeight="1" thickTop="1">
      <c r="C54" s="30"/>
    </row>
    <row r="55" ht="12.75">
      <c r="C55" s="66"/>
    </row>
  </sheetData>
  <printOptions/>
  <pageMargins left="0.64" right="0.34" top="0.45" bottom="0" header="0.5" footer="0.5"/>
  <pageSetup firstPageNumber="1" useFirstPageNumber="1" horizontalDpi="360" verticalDpi="360" orientation="portrait" paperSize="9" scale="85" r:id="rId2"/>
  <headerFooter alignWithMargins="0">
    <oddFooter>&amp;C&amp;"Times New Roman,Regular"&amp;11&amp;P</oddFooter>
  </headerFooter>
  <rowBreaks count="1" manualBreakCount="1">
    <brk id="60"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SheetLayoutView="100" workbookViewId="0" topLeftCell="A1">
      <selection activeCell="M4" sqref="M4"/>
    </sheetView>
  </sheetViews>
  <sheetFormatPr defaultColWidth="9.140625" defaultRowHeight="12.75"/>
  <cols>
    <col min="1" max="1" width="37.421875" style="24" customWidth="1"/>
    <col min="2" max="2" width="0.42578125" style="24" customWidth="1"/>
    <col min="3" max="3" width="8.57421875" style="30" bestFit="1" customWidth="1"/>
    <col min="4" max="4" width="0.85546875" style="31" customWidth="1"/>
    <col min="5" max="5" width="8.57421875" style="30" customWidth="1"/>
    <col min="6" max="6" width="0.9921875" style="31" customWidth="1"/>
    <col min="7" max="7" width="8.8515625" style="30" bestFit="1" customWidth="1"/>
    <col min="8" max="8" width="0.85546875" style="31" customWidth="1"/>
    <col min="9" max="9" width="8.8515625" style="30" customWidth="1"/>
    <col min="10" max="10" width="0.9921875" style="24" customWidth="1"/>
    <col min="11" max="16384" width="4.8515625" style="24" customWidth="1"/>
  </cols>
  <sheetData>
    <row r="1" spans="1:2" ht="16.5">
      <c r="A1" s="39" t="s">
        <v>0</v>
      </c>
      <c r="B1" s="39"/>
    </row>
    <row r="3" spans="1:2" ht="16.5">
      <c r="A3" s="39" t="s">
        <v>3</v>
      </c>
      <c r="B3" s="39"/>
    </row>
    <row r="4" spans="1:2" ht="16.5">
      <c r="A4" s="52" t="s">
        <v>76</v>
      </c>
      <c r="B4" s="39"/>
    </row>
    <row r="5" spans="1:2" ht="12.75">
      <c r="A5" s="40"/>
      <c r="B5" s="40"/>
    </row>
    <row r="6" spans="3:12" ht="15">
      <c r="C6" s="73" t="s">
        <v>62</v>
      </c>
      <c r="D6" s="73"/>
      <c r="E6" s="73"/>
      <c r="F6" s="41" t="s">
        <v>59</v>
      </c>
      <c r="G6" s="73" t="s">
        <v>63</v>
      </c>
      <c r="H6" s="73"/>
      <c r="I6" s="73"/>
      <c r="K6" s="74"/>
      <c r="L6" s="74"/>
    </row>
    <row r="7" spans="3:9" ht="15">
      <c r="C7" s="75">
        <v>38322</v>
      </c>
      <c r="D7" s="76"/>
      <c r="E7" s="75" t="s">
        <v>82</v>
      </c>
      <c r="F7" s="25"/>
      <c r="G7" s="69">
        <f>C7</f>
        <v>38322</v>
      </c>
      <c r="H7" s="77"/>
      <c r="I7" s="69" t="str">
        <f>E7</f>
        <v>Dec-03</v>
      </c>
    </row>
    <row r="8" spans="3:9" s="42" customFormat="1" ht="15">
      <c r="C8" s="67" t="s">
        <v>39</v>
      </c>
      <c r="D8" s="43"/>
      <c r="E8" s="67" t="s">
        <v>39</v>
      </c>
      <c r="F8" s="43"/>
      <c r="G8" s="67" t="s">
        <v>39</v>
      </c>
      <c r="H8" s="43"/>
      <c r="I8" s="67" t="s">
        <v>39</v>
      </c>
    </row>
    <row r="9" spans="3:9" ht="12.75">
      <c r="C9" s="34"/>
      <c r="D9" s="25"/>
      <c r="E9" s="34"/>
      <c r="F9" s="25"/>
      <c r="G9" s="34"/>
      <c r="H9" s="25"/>
      <c r="I9" s="34"/>
    </row>
    <row r="10" spans="1:9" s="42" customFormat="1" ht="15">
      <c r="A10" s="42" t="s">
        <v>1</v>
      </c>
      <c r="C10" s="45">
        <v>56776</v>
      </c>
      <c r="D10" s="46"/>
      <c r="E10" s="45">
        <v>53817</v>
      </c>
      <c r="F10" s="46"/>
      <c r="G10" s="45">
        <v>169654</v>
      </c>
      <c r="H10" s="46"/>
      <c r="I10" s="45">
        <v>157009</v>
      </c>
    </row>
    <row r="12" spans="1:9" s="42" customFormat="1" ht="15">
      <c r="A12" s="42" t="s">
        <v>19</v>
      </c>
      <c r="C12" s="45">
        <v>256</v>
      </c>
      <c r="D12" s="46"/>
      <c r="E12" s="45">
        <v>269</v>
      </c>
      <c r="F12" s="46"/>
      <c r="G12" s="45">
        <v>761</v>
      </c>
      <c r="H12" s="46"/>
      <c r="I12" s="45">
        <v>1072</v>
      </c>
    </row>
    <row r="14" spans="1:9" s="42" customFormat="1" ht="15">
      <c r="A14" s="42" t="s">
        <v>43</v>
      </c>
      <c r="C14" s="45">
        <v>-12235</v>
      </c>
      <c r="D14" s="46"/>
      <c r="E14" s="45">
        <v>-11045</v>
      </c>
      <c r="F14" s="46"/>
      <c r="G14" s="45">
        <v>-36772</v>
      </c>
      <c r="H14" s="46"/>
      <c r="I14" s="45">
        <v>-32913</v>
      </c>
    </row>
    <row r="15" spans="3:9" s="42" customFormat="1" ht="15">
      <c r="C15" s="45"/>
      <c r="D15" s="46"/>
      <c r="E15" s="45"/>
      <c r="F15" s="46"/>
      <c r="G15" s="45"/>
      <c r="H15" s="46"/>
      <c r="I15" s="45"/>
    </row>
    <row r="16" spans="1:9" s="42" customFormat="1" ht="15">
      <c r="A16" s="42" t="s">
        <v>70</v>
      </c>
      <c r="C16" s="45"/>
      <c r="D16" s="46"/>
      <c r="E16" s="45"/>
      <c r="F16" s="46"/>
      <c r="G16" s="45"/>
      <c r="H16" s="46"/>
      <c r="I16" s="45"/>
    </row>
    <row r="17" spans="1:9" s="42" customFormat="1" ht="15">
      <c r="A17" s="42" t="s">
        <v>69</v>
      </c>
      <c r="C17" s="45">
        <v>0</v>
      </c>
      <c r="D17" s="46"/>
      <c r="E17" s="45">
        <v>0</v>
      </c>
      <c r="F17" s="46"/>
      <c r="G17" s="45">
        <f>-8450</f>
        <v>-8450</v>
      </c>
      <c r="H17" s="46"/>
      <c r="I17" s="45">
        <v>0</v>
      </c>
    </row>
    <row r="18" spans="3:9" ht="12.75">
      <c r="C18" s="44"/>
      <c r="E18" s="44"/>
      <c r="G18" s="44"/>
      <c r="I18" s="44"/>
    </row>
    <row r="19" spans="1:9" s="42" customFormat="1" ht="15">
      <c r="A19" s="42" t="s">
        <v>20</v>
      </c>
      <c r="C19" s="45">
        <f>SUM(C10:C18)</f>
        <v>44797</v>
      </c>
      <c r="D19" s="46"/>
      <c r="E19" s="45">
        <f>SUM(E10:E18)</f>
        <v>43041</v>
      </c>
      <c r="F19" s="46"/>
      <c r="G19" s="45">
        <f>SUM(G10:G18)</f>
        <v>125193</v>
      </c>
      <c r="H19" s="46"/>
      <c r="I19" s="45">
        <f>SUM(I10:I18)</f>
        <v>125168</v>
      </c>
    </row>
    <row r="20" spans="5:7" ht="12.75">
      <c r="E20" s="47"/>
      <c r="G20" s="47"/>
    </row>
    <row r="21" spans="1:9" s="42" customFormat="1" ht="15">
      <c r="A21" s="42" t="s">
        <v>68</v>
      </c>
      <c r="C21" s="45"/>
      <c r="D21" s="46"/>
      <c r="E21" s="68"/>
      <c r="F21" s="46"/>
      <c r="G21" s="68"/>
      <c r="H21" s="46"/>
      <c r="I21" s="45"/>
    </row>
    <row r="22" spans="1:9" s="42" customFormat="1" ht="15">
      <c r="A22" s="42" t="s">
        <v>66</v>
      </c>
      <c r="C22" s="45">
        <v>0</v>
      </c>
      <c r="D22" s="46"/>
      <c r="E22" s="36">
        <v>0</v>
      </c>
      <c r="F22" s="46"/>
      <c r="G22" s="45">
        <v>0</v>
      </c>
      <c r="H22" s="46"/>
      <c r="I22" s="45">
        <f>19584</f>
        <v>19584</v>
      </c>
    </row>
    <row r="23" spans="5:7" ht="12.75">
      <c r="E23" s="47"/>
      <c r="G23" s="47"/>
    </row>
    <row r="24" spans="1:10" s="42" customFormat="1" ht="15">
      <c r="A24" s="42" t="s">
        <v>42</v>
      </c>
      <c r="C24" s="45">
        <v>-14449</v>
      </c>
      <c r="D24" s="46"/>
      <c r="E24" s="45">
        <v>-15653</v>
      </c>
      <c r="F24" s="46"/>
      <c r="G24" s="45">
        <v>-44292</v>
      </c>
      <c r="H24" s="46"/>
      <c r="I24" s="45">
        <v>-47198</v>
      </c>
      <c r="J24" s="78"/>
    </row>
    <row r="25" spans="5:10" ht="12.75">
      <c r="E25" s="48"/>
      <c r="F25" s="79"/>
      <c r="I25" s="48"/>
      <c r="J25" s="79"/>
    </row>
    <row r="26" ht="12.75" hidden="1"/>
    <row r="27" spans="1:9" ht="15" hidden="1">
      <c r="A27" s="42" t="s">
        <v>51</v>
      </c>
      <c r="E27" s="30">
        <v>0</v>
      </c>
      <c r="I27" s="30">
        <v>0</v>
      </c>
    </row>
    <row r="28" spans="1:9" ht="15" hidden="1">
      <c r="A28" s="42" t="s">
        <v>61</v>
      </c>
      <c r="C28" s="30">
        <v>0</v>
      </c>
      <c r="E28" s="30">
        <v>0</v>
      </c>
      <c r="G28" s="45">
        <v>0</v>
      </c>
      <c r="I28" s="30">
        <v>0</v>
      </c>
    </row>
    <row r="29" ht="12.75" hidden="1"/>
    <row r="30" spans="1:9" s="42" customFormat="1" ht="15">
      <c r="A30" s="59" t="s">
        <v>83</v>
      </c>
      <c r="C30" s="45">
        <v>-4123</v>
      </c>
      <c r="D30" s="46"/>
      <c r="E30" s="45">
        <v>76</v>
      </c>
      <c r="F30" s="46"/>
      <c r="G30" s="45">
        <v>-17898</v>
      </c>
      <c r="H30" s="46"/>
      <c r="I30" s="45">
        <v>-207</v>
      </c>
    </row>
    <row r="31" spans="3:9" ht="12.75">
      <c r="C31" s="44"/>
      <c r="E31" s="49"/>
      <c r="G31" s="44"/>
      <c r="I31" s="49"/>
    </row>
    <row r="32" spans="1:9" s="42" customFormat="1" ht="15">
      <c r="A32" s="42" t="s">
        <v>11</v>
      </c>
      <c r="C32" s="45">
        <f>SUM(C19:C31)</f>
        <v>26225</v>
      </c>
      <c r="D32" s="46"/>
      <c r="E32" s="45">
        <f>SUM(E19:E31)</f>
        <v>27464</v>
      </c>
      <c r="F32" s="46"/>
      <c r="G32" s="45">
        <f>SUM(G19:G31)</f>
        <v>63003</v>
      </c>
      <c r="H32" s="46"/>
      <c r="I32" s="45">
        <f>SUM(I19:I31)</f>
        <v>97347</v>
      </c>
    </row>
    <row r="33" ht="12.75">
      <c r="F33" s="79"/>
    </row>
    <row r="34" spans="1:10" s="42" customFormat="1" ht="15">
      <c r="A34" s="42" t="s">
        <v>2</v>
      </c>
      <c r="C34" s="45">
        <v>-9148</v>
      </c>
      <c r="D34" s="46"/>
      <c r="E34" s="45">
        <v>-8464</v>
      </c>
      <c r="F34" s="78"/>
      <c r="G34" s="45">
        <v>-24461</v>
      </c>
      <c r="H34" s="46"/>
      <c r="I34" s="45">
        <v>-23923</v>
      </c>
      <c r="J34" s="78"/>
    </row>
    <row r="35" spans="5:10" ht="12.75">
      <c r="E35" s="48"/>
      <c r="F35" s="79"/>
      <c r="I35" s="48"/>
      <c r="J35" s="79"/>
    </row>
    <row r="37" spans="1:9" s="42" customFormat="1" ht="15.75" thickBot="1">
      <c r="A37" s="42" t="s">
        <v>18</v>
      </c>
      <c r="C37" s="50">
        <f>SUM(C32:C36)</f>
        <v>17077</v>
      </c>
      <c r="D37" s="51"/>
      <c r="E37" s="50">
        <f>SUM(E32:E36)</f>
        <v>19000</v>
      </c>
      <c r="F37" s="51"/>
      <c r="G37" s="50">
        <f>SUM(G32:G36)</f>
        <v>38542</v>
      </c>
      <c r="H37" s="51"/>
      <c r="I37" s="50">
        <f>SUM(I32:I36)</f>
        <v>73424</v>
      </c>
    </row>
    <row r="38" ht="13.5" thickTop="1"/>
    <row r="41" spans="1:9" s="42" customFormat="1" ht="15.75" thickBot="1">
      <c r="A41" s="42" t="s">
        <v>44</v>
      </c>
      <c r="C41" s="80">
        <v>3.54</v>
      </c>
      <c r="D41" s="81"/>
      <c r="E41" s="80">
        <v>3.94</v>
      </c>
      <c r="F41" s="81"/>
      <c r="G41" s="80">
        <v>7.98</v>
      </c>
      <c r="H41" s="81"/>
      <c r="I41" s="80">
        <v>15.23</v>
      </c>
    </row>
    <row r="42" spans="3:9" ht="13.5" thickTop="1">
      <c r="C42" s="82"/>
      <c r="D42" s="82"/>
      <c r="E42" s="82"/>
      <c r="F42" s="82"/>
      <c r="G42" s="82"/>
      <c r="H42" s="82"/>
      <c r="I42" s="82"/>
    </row>
    <row r="43" spans="1:9" s="42" customFormat="1" ht="15.75" thickBot="1">
      <c r="A43" s="42" t="s">
        <v>45</v>
      </c>
      <c r="C43" s="83">
        <v>3.53</v>
      </c>
      <c r="D43" s="81"/>
      <c r="E43" s="80">
        <v>3.93</v>
      </c>
      <c r="F43" s="81"/>
      <c r="G43" s="80">
        <v>7.98</v>
      </c>
      <c r="H43" s="81"/>
      <c r="I43" s="80">
        <v>15.17</v>
      </c>
    </row>
    <row r="44" ht="13.5" thickTop="1"/>
    <row r="46" ht="12.75">
      <c r="A46" s="56"/>
    </row>
  </sheetData>
  <mergeCells count="2">
    <mergeCell ref="C6:E6"/>
    <mergeCell ref="G6:I6"/>
  </mergeCells>
  <printOptions/>
  <pageMargins left="0.75" right="0.75" top="0.5" bottom="0.44" header="0.2" footer="0.26"/>
  <pageSetup firstPageNumber="2" useFirstPageNumber="1" fitToHeight="1" fitToWidth="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4">
      <selection activeCell="A4" sqref="A1:IV16384"/>
    </sheetView>
  </sheetViews>
  <sheetFormatPr defaultColWidth="5.7109375" defaultRowHeight="12.75"/>
  <cols>
    <col min="1" max="1" width="36.421875" style="2" customWidth="1"/>
    <col min="2" max="2" width="6.57421875" style="2" customWidth="1"/>
    <col min="3" max="3" width="13.28125" style="3" customWidth="1"/>
    <col min="4" max="4" width="1.1484375" style="4" customWidth="1"/>
    <col min="5" max="5" width="13.28125" style="3" customWidth="1"/>
    <col min="6" max="6" width="1.1484375" style="4" customWidth="1"/>
    <col min="7" max="7" width="13.28125" style="3" customWidth="1"/>
    <col min="8" max="8" width="1.1484375" style="4" customWidth="1"/>
    <col min="9" max="9" width="13.28125" style="3" customWidth="1"/>
    <col min="10" max="16384" width="4.8515625" style="2" customWidth="1"/>
  </cols>
  <sheetData>
    <row r="1" spans="1:2" ht="16.5">
      <c r="A1" s="27" t="s">
        <v>0</v>
      </c>
      <c r="B1" s="27"/>
    </row>
    <row r="3" spans="1:2" ht="16.5">
      <c r="A3" s="27" t="s">
        <v>40</v>
      </c>
      <c r="B3" s="27"/>
    </row>
    <row r="4" spans="1:2" ht="16.5">
      <c r="A4" s="27" t="str">
        <f>+'Income statement'!A4</f>
        <v>For The Period Ended 31 December 2004</v>
      </c>
      <c r="B4" s="27"/>
    </row>
    <row r="6" spans="3:9" ht="15">
      <c r="C6" s="11"/>
      <c r="D6" s="12"/>
      <c r="E6" s="11" t="s">
        <v>14</v>
      </c>
      <c r="F6" s="12"/>
      <c r="G6" s="11"/>
      <c r="H6" s="12"/>
      <c r="I6" s="11"/>
    </row>
    <row r="7" spans="3:9" ht="15">
      <c r="C7" s="13"/>
      <c r="D7" s="14"/>
      <c r="E7" s="13" t="s">
        <v>15</v>
      </c>
      <c r="F7" s="14"/>
      <c r="G7" s="13" t="s">
        <v>16</v>
      </c>
      <c r="H7" s="14"/>
      <c r="I7" s="13"/>
    </row>
    <row r="8" spans="3:9" ht="15">
      <c r="C8" s="13" t="s">
        <v>12</v>
      </c>
      <c r="D8" s="14"/>
      <c r="E8" s="13" t="s">
        <v>12</v>
      </c>
      <c r="F8" s="14"/>
      <c r="G8" s="13" t="s">
        <v>8</v>
      </c>
      <c r="H8" s="14"/>
      <c r="I8" s="13"/>
    </row>
    <row r="9" spans="3:9" ht="15">
      <c r="C9" s="21" t="s">
        <v>7</v>
      </c>
      <c r="D9" s="22"/>
      <c r="E9" s="21" t="s">
        <v>13</v>
      </c>
      <c r="F9" s="22"/>
      <c r="G9" s="21" t="s">
        <v>9</v>
      </c>
      <c r="H9" s="14"/>
      <c r="I9" s="21" t="s">
        <v>10</v>
      </c>
    </row>
    <row r="10" spans="3:9" ht="15">
      <c r="C10" s="13" t="s">
        <v>39</v>
      </c>
      <c r="D10" s="14"/>
      <c r="E10" s="13" t="s">
        <v>39</v>
      </c>
      <c r="F10" s="14"/>
      <c r="G10" s="13" t="s">
        <v>39</v>
      </c>
      <c r="H10" s="14"/>
      <c r="I10" s="13" t="s">
        <v>39</v>
      </c>
    </row>
    <row r="12" spans="1:9" s="8" customFormat="1" ht="15">
      <c r="A12" s="65" t="s">
        <v>78</v>
      </c>
      <c r="B12" s="16"/>
      <c r="C12" s="9"/>
      <c r="D12" s="10"/>
      <c r="E12" s="9"/>
      <c r="F12" s="10"/>
      <c r="G12" s="9"/>
      <c r="H12" s="10"/>
      <c r="I12" s="9"/>
    </row>
    <row r="14" spans="1:9" s="8" customFormat="1" ht="15">
      <c r="A14" s="8" t="s">
        <v>65</v>
      </c>
      <c r="C14" s="45">
        <v>482857</v>
      </c>
      <c r="D14" s="46"/>
      <c r="E14" s="45">
        <v>179793</v>
      </c>
      <c r="F14" s="46"/>
      <c r="G14" s="45">
        <v>163809</v>
      </c>
      <c r="H14" s="46"/>
      <c r="I14" s="45">
        <f>SUM(C14:H14)</f>
        <v>826459</v>
      </c>
    </row>
    <row r="15" spans="3:9" ht="12.75">
      <c r="C15" s="30"/>
      <c r="D15" s="31"/>
      <c r="E15" s="30"/>
      <c r="F15" s="31"/>
      <c r="G15" s="30"/>
      <c r="H15" s="31"/>
      <c r="I15" s="30"/>
    </row>
    <row r="16" spans="1:9" s="8" customFormat="1" ht="15">
      <c r="A16" s="23" t="s">
        <v>18</v>
      </c>
      <c r="B16" s="23"/>
      <c r="C16" s="46">
        <v>0</v>
      </c>
      <c r="D16" s="46"/>
      <c r="E16" s="46">
        <v>0</v>
      </c>
      <c r="F16" s="46"/>
      <c r="G16" s="46">
        <v>38542</v>
      </c>
      <c r="H16" s="46"/>
      <c r="I16" s="46">
        <f>SUM(C16:H16)</f>
        <v>38542</v>
      </c>
    </row>
    <row r="17" spans="1:9" s="8" customFormat="1" ht="15">
      <c r="A17" s="23" t="s">
        <v>41</v>
      </c>
      <c r="B17" s="23"/>
      <c r="C17" s="46">
        <v>0</v>
      </c>
      <c r="D17" s="46"/>
      <c r="E17" s="46">
        <v>0</v>
      </c>
      <c r="F17" s="46"/>
      <c r="G17" s="46">
        <v>-34766</v>
      </c>
      <c r="H17" s="46"/>
      <c r="I17" s="46">
        <f>SUM(C17:H17)</f>
        <v>-34766</v>
      </c>
    </row>
    <row r="18" spans="1:9" s="8" customFormat="1" ht="15">
      <c r="A18" s="23" t="s">
        <v>64</v>
      </c>
      <c r="B18" s="23"/>
      <c r="C18" s="46">
        <v>6</v>
      </c>
      <c r="D18" s="46"/>
      <c r="E18" s="46">
        <v>9</v>
      </c>
      <c r="F18" s="46"/>
      <c r="G18" s="46">
        <v>0</v>
      </c>
      <c r="H18" s="46"/>
      <c r="I18" s="46">
        <f>SUM(C18:H18)</f>
        <v>15</v>
      </c>
    </row>
    <row r="19" spans="1:9" ht="12.75">
      <c r="A19" s="20"/>
      <c r="B19" s="20"/>
      <c r="C19" s="31"/>
      <c r="D19" s="31"/>
      <c r="E19" s="31"/>
      <c r="F19" s="31"/>
      <c r="G19" s="31"/>
      <c r="H19" s="31"/>
      <c r="I19" s="31"/>
    </row>
    <row r="20" spans="1:9" s="8" customFormat="1" ht="15.75" thickBot="1">
      <c r="A20" s="29" t="s">
        <v>79</v>
      </c>
      <c r="B20" s="29"/>
      <c r="C20" s="50">
        <f>SUM(C14:C18)</f>
        <v>482863</v>
      </c>
      <c r="D20" s="51"/>
      <c r="E20" s="50">
        <f>SUM(E14:E18)</f>
        <v>179802</v>
      </c>
      <c r="F20" s="51"/>
      <c r="G20" s="50">
        <f>SUM(G14:G18)</f>
        <v>167585</v>
      </c>
      <c r="H20" s="51"/>
      <c r="I20" s="50">
        <f>SUM(I14:I18)</f>
        <v>830250</v>
      </c>
    </row>
    <row r="21" spans="1:9" s="8" customFormat="1" ht="15.75" thickTop="1">
      <c r="A21" s="29"/>
      <c r="B21" s="29"/>
      <c r="C21" s="18"/>
      <c r="D21" s="18"/>
      <c r="E21" s="18"/>
      <c r="F21" s="18"/>
      <c r="G21" s="18"/>
      <c r="H21" s="18"/>
      <c r="I21" s="18"/>
    </row>
    <row r="22" spans="1:9" s="8" customFormat="1" ht="15">
      <c r="A22" s="65" t="s">
        <v>80</v>
      </c>
      <c r="B22" s="16"/>
      <c r="C22" s="9"/>
      <c r="D22" s="10"/>
      <c r="E22" s="9"/>
      <c r="F22" s="10"/>
      <c r="G22" s="9"/>
      <c r="H22" s="10"/>
      <c r="I22" s="9"/>
    </row>
    <row r="24" spans="1:9" s="8" customFormat="1" ht="15">
      <c r="A24" s="8" t="s">
        <v>53</v>
      </c>
      <c r="C24" s="9">
        <v>481053</v>
      </c>
      <c r="D24" s="10"/>
      <c r="E24" s="9">
        <v>177900</v>
      </c>
      <c r="F24" s="10"/>
      <c r="G24" s="9">
        <v>106032</v>
      </c>
      <c r="H24" s="10"/>
      <c r="I24" s="9">
        <f>SUM(C24:H24)</f>
        <v>764985</v>
      </c>
    </row>
    <row r="26" spans="1:9" s="8" customFormat="1" ht="15">
      <c r="A26" s="23" t="s">
        <v>18</v>
      </c>
      <c r="B26" s="23"/>
      <c r="C26" s="10">
        <v>0</v>
      </c>
      <c r="D26" s="10"/>
      <c r="E26" s="10">
        <v>0</v>
      </c>
      <c r="F26" s="10"/>
      <c r="G26" s="10">
        <v>73424</v>
      </c>
      <c r="H26" s="10"/>
      <c r="I26" s="10">
        <f>SUM(C26:H26)</f>
        <v>73424</v>
      </c>
    </row>
    <row r="27" spans="1:9" s="8" customFormat="1" ht="15">
      <c r="A27" s="23" t="s">
        <v>41</v>
      </c>
      <c r="B27" s="23"/>
      <c r="C27" s="10">
        <v>0</v>
      </c>
      <c r="D27" s="10"/>
      <c r="E27" s="10">
        <v>0</v>
      </c>
      <c r="F27" s="10"/>
      <c r="G27" s="10">
        <v>-17361</v>
      </c>
      <c r="H27" s="10"/>
      <c r="I27" s="10">
        <f>SUM(C27:H27)</f>
        <v>-17361</v>
      </c>
    </row>
    <row r="28" spans="1:9" s="8" customFormat="1" ht="15">
      <c r="A28" s="23" t="s">
        <v>64</v>
      </c>
      <c r="B28" s="23"/>
      <c r="C28" s="10">
        <v>1752</v>
      </c>
      <c r="D28" s="10"/>
      <c r="E28" s="10">
        <v>1819</v>
      </c>
      <c r="F28" s="10"/>
      <c r="G28" s="10">
        <v>0</v>
      </c>
      <c r="H28" s="10"/>
      <c r="I28" s="10">
        <f>SUM(C28:H28)</f>
        <v>3571</v>
      </c>
    </row>
    <row r="29" spans="3:9" ht="12.75">
      <c r="C29" s="7"/>
      <c r="E29" s="7"/>
      <c r="G29" s="7"/>
      <c r="I29" s="7"/>
    </row>
    <row r="30" spans="1:9" s="8" customFormat="1" ht="15.75" thickBot="1">
      <c r="A30" s="59" t="s">
        <v>81</v>
      </c>
      <c r="C30" s="17">
        <f>SUM(C24:C29)</f>
        <v>482805</v>
      </c>
      <c r="D30" s="18"/>
      <c r="E30" s="17">
        <f>SUM(E24:E29)</f>
        <v>179719</v>
      </c>
      <c r="F30" s="18"/>
      <c r="G30" s="17">
        <f>SUM(G24:G29)</f>
        <v>162095</v>
      </c>
      <c r="H30" s="18"/>
      <c r="I30" s="17">
        <f>SUM(I24:I29)</f>
        <v>824619</v>
      </c>
    </row>
    <row r="31" spans="7:10" ht="13.5" thickTop="1">
      <c r="G31" s="30"/>
      <c r="H31" s="31"/>
      <c r="I31" s="30"/>
      <c r="J31" s="3"/>
    </row>
    <row r="32" spans="7:9" ht="12.75">
      <c r="G32" s="30"/>
      <c r="H32" s="31"/>
      <c r="I32" s="30"/>
    </row>
  </sheetData>
  <printOptions/>
  <pageMargins left="0.39" right="0" top="0.7" bottom="0.72" header="0.5" footer="0.5"/>
  <pageSetup firstPageNumber="3" useFirstPageNumber="1" horizontalDpi="360" verticalDpi="360" orientation="portrait" paperSize="9" scale="95" r:id="rId2"/>
  <headerFooter alignWithMargins="0">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dimension ref="A1:E31"/>
  <sheetViews>
    <sheetView zoomScaleSheetLayoutView="75" workbookViewId="0" topLeftCell="A14">
      <selection activeCell="A14" sqref="A1:IV16384"/>
    </sheetView>
  </sheetViews>
  <sheetFormatPr defaultColWidth="9.140625" defaultRowHeight="12.75"/>
  <cols>
    <col min="1" max="1" width="0.85546875" style="2" customWidth="1"/>
    <col min="2" max="2" width="37.8515625" style="2" customWidth="1"/>
    <col min="3" max="3" width="17.00390625" style="2" bestFit="1" customWidth="1"/>
    <col min="4" max="4" width="2.00390625" style="2" customWidth="1"/>
    <col min="5" max="5" width="17.00390625" style="3" bestFit="1" customWidth="1"/>
    <col min="6" max="6" width="1.7109375" style="2" customWidth="1"/>
    <col min="7" max="16384" width="4.8515625" style="2" customWidth="1"/>
  </cols>
  <sheetData>
    <row r="1" ht="16.5">
      <c r="A1" s="27" t="s">
        <v>0</v>
      </c>
    </row>
    <row r="3" spans="1:4" ht="16.5">
      <c r="A3" s="27" t="s">
        <v>57</v>
      </c>
      <c r="B3" s="1"/>
      <c r="C3" s="1"/>
      <c r="D3" s="1"/>
    </row>
    <row r="4" spans="1:4" ht="16.5">
      <c r="A4" s="27" t="str">
        <f>+'Changes in equity'!A4</f>
        <v>For The Period Ended 31 December 2004</v>
      </c>
      <c r="B4" s="1"/>
      <c r="C4" s="1"/>
      <c r="D4" s="1"/>
    </row>
    <row r="5" ht="12.75">
      <c r="E5" s="5"/>
    </row>
    <row r="6" spans="3:5" ht="15">
      <c r="C6" s="67" t="s">
        <v>85</v>
      </c>
      <c r="E6" s="67" t="s">
        <v>85</v>
      </c>
    </row>
    <row r="7" spans="3:5" ht="15">
      <c r="C7" s="72" t="s">
        <v>75</v>
      </c>
      <c r="E7" s="72" t="s">
        <v>77</v>
      </c>
    </row>
    <row r="8" spans="3:5" ht="15">
      <c r="C8" s="33" t="s">
        <v>39</v>
      </c>
      <c r="E8" s="13" t="s">
        <v>39</v>
      </c>
    </row>
    <row r="9" spans="3:5" ht="12.75">
      <c r="C9" s="24"/>
      <c r="E9" s="6"/>
    </row>
    <row r="10" spans="1:5" s="8" customFormat="1" ht="15">
      <c r="A10" s="29" t="s">
        <v>48</v>
      </c>
      <c r="C10" s="33">
        <v>152983</v>
      </c>
      <c r="E10" s="13">
        <v>144434</v>
      </c>
    </row>
    <row r="11" spans="3:5" ht="12.75" hidden="1">
      <c r="C11" s="34"/>
      <c r="E11" s="6"/>
    </row>
    <row r="12" spans="3:5" ht="12.75">
      <c r="C12" s="34"/>
      <c r="E12" s="6"/>
    </row>
    <row r="13" spans="1:5" s="8" customFormat="1" ht="15">
      <c r="A13" s="8" t="s">
        <v>58</v>
      </c>
      <c r="C13" s="33">
        <v>-74638</v>
      </c>
      <c r="E13" s="13">
        <v>-58766</v>
      </c>
    </row>
    <row r="14" spans="3:5" ht="12.75">
      <c r="C14" s="34"/>
      <c r="E14" s="6"/>
    </row>
    <row r="15" spans="1:5" s="8" customFormat="1" ht="15">
      <c r="A15" s="8" t="s">
        <v>71</v>
      </c>
      <c r="C15" s="33">
        <v>-110947</v>
      </c>
      <c r="E15" s="13">
        <v>-91054</v>
      </c>
    </row>
    <row r="16" spans="3:5" ht="12.75">
      <c r="C16" s="26"/>
      <c r="E16" s="19"/>
    </row>
    <row r="17" spans="1:5" s="8" customFormat="1" ht="15">
      <c r="A17" s="8" t="s">
        <v>72</v>
      </c>
      <c r="C17" s="33">
        <f>SUM(C10:C15)</f>
        <v>-32602</v>
      </c>
      <c r="E17" s="13">
        <f>SUM(E10:E16)</f>
        <v>-5386</v>
      </c>
    </row>
    <row r="18" spans="3:5" ht="12.75">
      <c r="C18" s="24"/>
      <c r="E18" s="6"/>
    </row>
    <row r="19" spans="1:5" s="8" customFormat="1" ht="15">
      <c r="A19" s="8" t="s">
        <v>50</v>
      </c>
      <c r="C19" s="33">
        <v>183986</v>
      </c>
      <c r="E19" s="13">
        <v>172183</v>
      </c>
    </row>
    <row r="20" spans="3:5" ht="12.75">
      <c r="C20" s="24"/>
      <c r="E20" s="6"/>
    </row>
    <row r="21" spans="1:5" s="8" customFormat="1" ht="15.75" thickBot="1">
      <c r="A21" s="29" t="s">
        <v>84</v>
      </c>
      <c r="C21" s="35">
        <f>SUM(C17:C20)</f>
        <v>151384</v>
      </c>
      <c r="E21" s="15">
        <f>SUM(E17:E20)</f>
        <v>166797</v>
      </c>
    </row>
    <row r="22" spans="3:5" ht="13.5" thickTop="1">
      <c r="C22" s="24"/>
      <c r="E22" s="6"/>
    </row>
    <row r="23" spans="3:5" ht="12.75">
      <c r="C23" s="24"/>
      <c r="E23" s="6"/>
    </row>
    <row r="24" spans="3:5" ht="12.75">
      <c r="C24" s="24"/>
      <c r="E24" s="6"/>
    </row>
    <row r="25" spans="1:5" ht="15">
      <c r="A25" s="8" t="s">
        <v>32</v>
      </c>
      <c r="B25" s="8"/>
      <c r="C25" s="36">
        <v>156937</v>
      </c>
      <c r="E25" s="13">
        <v>173666</v>
      </c>
    </row>
    <row r="26" spans="1:5" ht="15">
      <c r="A26" s="8" t="s">
        <v>33</v>
      </c>
      <c r="B26" s="8"/>
      <c r="C26" s="37">
        <v>1447</v>
      </c>
      <c r="E26" s="21">
        <v>1131</v>
      </c>
    </row>
    <row r="27" spans="1:5" ht="15">
      <c r="A27" s="8" t="s">
        <v>55</v>
      </c>
      <c r="B27" s="8"/>
      <c r="C27" s="36">
        <f>SUM(C25:C26)</f>
        <v>158384</v>
      </c>
      <c r="E27" s="28">
        <f>SUM(E25:E26)</f>
        <v>174797</v>
      </c>
    </row>
    <row r="28" spans="1:5" ht="15">
      <c r="A28" s="8" t="s">
        <v>49</v>
      </c>
      <c r="B28" s="8"/>
      <c r="C28" s="36">
        <v>-7000</v>
      </c>
      <c r="E28" s="28">
        <v>-8000</v>
      </c>
    </row>
    <row r="29" spans="1:5" ht="15.75" thickBot="1">
      <c r="A29" s="29" t="str">
        <f>A21</f>
        <v>Cash and cash equivalents at 31 December</v>
      </c>
      <c r="B29" s="8"/>
      <c r="C29" s="38">
        <f>SUM(C27:C28)</f>
        <v>151384</v>
      </c>
      <c r="E29" s="32">
        <f>SUM(E27:E28)</f>
        <v>166797</v>
      </c>
    </row>
    <row r="30" ht="13.5" thickTop="1">
      <c r="E30" s="6"/>
    </row>
    <row r="31" ht="12.75">
      <c r="E31" s="6"/>
    </row>
  </sheetData>
  <printOptions/>
  <pageMargins left="0.64" right="0.36" top="0.68" bottom="0.72" header="0.5" footer="0.5"/>
  <pageSetup firstPageNumber="4" useFirstPageNumber="1" horizontalDpi="360" verticalDpi="360" orientation="portrait" paperSize="9"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Litrak0-EDMS</cp:lastModifiedBy>
  <cp:lastPrinted>2005-02-24T08:19:49Z</cp:lastPrinted>
  <dcterms:created xsi:type="dcterms:W3CDTF">1996-10-14T23:33:28Z</dcterms:created>
  <dcterms:modified xsi:type="dcterms:W3CDTF">2005-02-24T08:27:49Z</dcterms:modified>
  <cp:category/>
  <cp:version/>
  <cp:contentType/>
  <cp:contentStatus/>
</cp:coreProperties>
</file>